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xr:revisionPtr revIDLastSave="0" documentId="8_{E2D191F9-428B-4A70-98F6-CA3CFE49B600}" xr6:coauthVersionLast="45" xr6:coauthVersionMax="45" xr10:uidLastSave="{00000000-0000-0000-0000-000000000000}"/>
  <bookViews>
    <workbookView xWindow="-120" yWindow="-120" windowWidth="20730" windowHeight="11160" xr2:uid="{20322DF1-D04B-4AC4-83CA-DEDFAAA7B43B}"/>
  </bookViews>
  <sheets>
    <sheet name="Cadastro de Produtos" sheetId="2" r:id="rId1"/>
    <sheet name="Dados de Entrad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K27" i="2"/>
  <c r="E17" i="2"/>
  <c r="C14" i="2"/>
  <c r="E14" i="2"/>
  <c r="C15" i="2" l="1"/>
  <c r="E15" i="2" s="1"/>
  <c r="C16" i="2"/>
  <c r="E16" i="2" s="1"/>
  <c r="J22" i="2"/>
  <c r="K23" i="2"/>
  <c r="K24" i="2"/>
  <c r="K25" i="2"/>
  <c r="K26" i="2"/>
  <c r="K28" i="2"/>
  <c r="K29" i="2"/>
  <c r="K30" i="2"/>
  <c r="K31" i="2"/>
  <c r="K32" i="2"/>
  <c r="K33" i="2"/>
  <c r="K34" i="2"/>
  <c r="K35" i="2"/>
  <c r="K36" i="2"/>
  <c r="K22" i="2"/>
  <c r="J23" i="2"/>
  <c r="J24" i="2"/>
  <c r="J25" i="2"/>
  <c r="J26" i="2"/>
  <c r="J28" i="2"/>
  <c r="J29" i="2"/>
  <c r="J30" i="2"/>
  <c r="J31" i="2"/>
  <c r="J32" i="2"/>
  <c r="J33" i="2"/>
  <c r="J34" i="2"/>
  <c r="J35" i="2"/>
  <c r="J36" i="2"/>
  <c r="C7" i="2" l="1"/>
  <c r="C9" i="2" s="1"/>
  <c r="H8" i="2" s="1"/>
  <c r="C8" i="2"/>
  <c r="H7" i="2" l="1"/>
  <c r="H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C6" authorId="0" shapeId="0" xr:uid="{254A71BE-AD59-4BEE-BE05-15B51E6C6909}">
      <text>
        <r>
          <rPr>
            <b/>
            <sz val="9"/>
            <color indexed="81"/>
            <rFont val="Segoe UI"/>
            <family val="2"/>
          </rPr>
          <t>SLM:</t>
        </r>
        <r>
          <rPr>
            <sz val="9"/>
            <color indexed="81"/>
            <rFont val="Segoe UI"/>
            <family val="2"/>
          </rPr>
          <t xml:space="preserve">
Informe aqui a quantidade real do que rendeu sua receita!</t>
        </r>
      </text>
    </comment>
    <comment ref="H6" authorId="0" shapeId="0" xr:uid="{694225CE-6D15-4B72-AAED-4A656D577924}">
      <text>
        <r>
          <rPr>
            <b/>
            <sz val="9"/>
            <color indexed="81"/>
            <rFont val="Segoe UI"/>
            <family val="2"/>
          </rPr>
          <t>SLM:</t>
        </r>
        <r>
          <rPr>
            <sz val="9"/>
            <color indexed="81"/>
            <rFont val="Segoe UI"/>
            <family val="2"/>
          </rPr>
          <t xml:space="preserve">
Selecione na seta ao lado do valor, a porcentagem que você gostaria de obter de lucro.</t>
        </r>
      </text>
    </comment>
  </commentList>
</comments>
</file>

<file path=xl/sharedStrings.xml><?xml version="1.0" encoding="utf-8"?>
<sst xmlns="http://schemas.openxmlformats.org/spreadsheetml/2006/main" count="60" uniqueCount="44">
  <si>
    <t>Produto</t>
  </si>
  <si>
    <t>Quantidade</t>
  </si>
  <si>
    <t>Custo</t>
  </si>
  <si>
    <t>Gramas</t>
  </si>
  <si>
    <t>Mililitros</t>
  </si>
  <si>
    <t>Unidades</t>
  </si>
  <si>
    <t>Cadastro de Produtos</t>
  </si>
  <si>
    <t>Valor Pago R$</t>
  </si>
  <si>
    <t>Ítem</t>
  </si>
  <si>
    <t>Unidade (Gr - Ml - Und)</t>
  </si>
  <si>
    <t>Nesta tabela abaixo, adicione o nome do produto, a quantidade, a unidade e o valor pago. Dica 1: Fique atento as unidades de medidas do produto. Lembre-se 1kg é igual a 1000 gramas e 1 litro são 1000 mililitros! Dica 2: A quantidade utilizada na receita você irá preencher na tabela "RECEITA"</t>
  </si>
  <si>
    <t>RECEITA</t>
  </si>
  <si>
    <t>QTD (Embalagem)</t>
  </si>
  <si>
    <t>Selecione com a seta o item, em seguida preencha a quantidade para saber exatamente qual o custo de cada produto em sua receita!   Dica 1: Lembre-se que a quantidade é calculada em GRAMAS e MILILITROS!</t>
  </si>
  <si>
    <t>Calculadora SLM Casa do Confeiteiro</t>
  </si>
  <si>
    <t>Rendimento da Receita</t>
  </si>
  <si>
    <t>Valor de Custo por Receita</t>
  </si>
  <si>
    <t>Margem de Lucro %</t>
  </si>
  <si>
    <t>%</t>
  </si>
  <si>
    <t>Valor Sugerido UNIDADE</t>
  </si>
  <si>
    <t>Valor Total por Receita</t>
  </si>
  <si>
    <t>Lucro - R$</t>
  </si>
  <si>
    <t>Definições de Custos e Preços</t>
  </si>
  <si>
    <t>Valor Prod. Final UNIDADE</t>
  </si>
  <si>
    <t>Custo BÔNUS - Gás de Cozinha</t>
  </si>
  <si>
    <t>Valor do Butijão - 13 Kg</t>
  </si>
  <si>
    <t xml:space="preserve">Abaixo de 180º / HORA -- 0,200Kg/h </t>
  </si>
  <si>
    <t xml:space="preserve">Médio 180º / HORA -- 225 Kg/h </t>
  </si>
  <si>
    <t xml:space="preserve">Alto 200º ou mais / HORA -- 250 Kg/h </t>
  </si>
  <si>
    <t>Tempo de USO (em minutos)</t>
  </si>
  <si>
    <t>*Você pode preencher o tempo em mais de uma temperatura</t>
  </si>
  <si>
    <t>*Caso não queira utilizar, só deixar o valor ZERO ( 0 )</t>
  </si>
  <si>
    <t>Valor Gás de Cozinha</t>
  </si>
  <si>
    <t>OS CAMPOS EM AMARELO, PREENCHA COM OS SEUS DADOS</t>
  </si>
  <si>
    <t>OS CAMPOS EM CINZA, ESCOLHA ENTRE AS OPÇÕES</t>
  </si>
  <si>
    <t>Clique para visitar nossa pagina!</t>
  </si>
  <si>
    <t>Leite condensado</t>
  </si>
  <si>
    <t>Manteiga Sem Sal</t>
  </si>
  <si>
    <t>Chocolate em Pó</t>
  </si>
  <si>
    <t>Granulado Macio 150g</t>
  </si>
  <si>
    <t>Essência Líquida</t>
  </si>
  <si>
    <t>Forminha de Papel Nº4</t>
  </si>
  <si>
    <t>Lucro</t>
  </si>
  <si>
    <t xml:space="preserve">TOTAL CUSTO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</si>
</sst>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0000"/>
      <name val="Berlin Sans FB"/>
      <family val="2"/>
    </font>
    <font>
      <b/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b/>
      <u/>
      <sz val="20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4" borderId="0" xfId="0" applyFill="1"/>
    <xf numFmtId="165" fontId="0" fillId="0" borderId="0" xfId="2" applyNumberFormat="1" applyFont="1"/>
    <xf numFmtId="165" fontId="0" fillId="0" borderId="0" xfId="0" applyNumberFormat="1"/>
    <xf numFmtId="0" fontId="2" fillId="4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4" fillId="0" borderId="0" xfId="0" applyFont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9" fillId="0" borderId="0" xfId="0" applyNumberFormat="1" applyFont="1" applyBorder="1"/>
    <xf numFmtId="0" fontId="0" fillId="6" borderId="0" xfId="0" applyFill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/>
    </xf>
    <xf numFmtId="164" fontId="21" fillId="0" borderId="1" xfId="0" applyNumberFormat="1" applyFont="1" applyBorder="1"/>
    <xf numFmtId="164" fontId="21" fillId="0" borderId="1" xfId="1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6" fillId="5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17" fillId="0" borderId="1" xfId="0" applyNumberFormat="1" applyFont="1" applyBorder="1" applyAlignment="1"/>
    <xf numFmtId="164" fontId="17" fillId="0" borderId="1" xfId="1" applyFont="1" applyBorder="1" applyAlignment="1"/>
    <xf numFmtId="44" fontId="17" fillId="0" borderId="1" xfId="0" applyNumberFormat="1" applyFont="1" applyBorder="1" applyAlignment="1"/>
    <xf numFmtId="0" fontId="3" fillId="0" borderId="0" xfId="0" applyFont="1" applyAlignment="1">
      <alignment horizontal="center"/>
    </xf>
    <xf numFmtId="164" fontId="6" fillId="4" borderId="1" xfId="1" applyFont="1" applyFill="1" applyBorder="1"/>
    <xf numFmtId="0" fontId="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64" fontId="0" fillId="3" borderId="0" xfId="1" applyFont="1" applyFill="1" applyBorder="1"/>
    <xf numFmtId="0" fontId="23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0" borderId="0" xfId="0" applyFont="1"/>
    <xf numFmtId="44" fontId="6" fillId="0" borderId="0" xfId="0" applyNumberFormat="1" applyFont="1" applyBorder="1"/>
    <xf numFmtId="0" fontId="6" fillId="0" borderId="0" xfId="0" applyFont="1"/>
    <xf numFmtId="44" fontId="25" fillId="0" borderId="0" xfId="0" applyNumberFormat="1" applyFont="1"/>
    <xf numFmtId="44" fontId="21" fillId="0" borderId="1" xfId="0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MCONFEITEIR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71004</xdr:colOff>
      <xdr:row>0</xdr:row>
      <xdr:rowOff>28575</xdr:rowOff>
    </xdr:from>
    <xdr:to>
      <xdr:col>1</xdr:col>
      <xdr:colOff>1763857</xdr:colOff>
      <xdr:row>3</xdr:row>
      <xdr:rowOff>145141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4975A-03C4-403D-8A45-41A841A68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04" y="28575"/>
          <a:ext cx="1692853" cy="168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391E-2CBF-4040-99AE-1327737F572E}">
  <dimension ref="A1:M38"/>
  <sheetViews>
    <sheetView showGridLines="0" showRowColHeaders="0" tabSelected="1" zoomScale="90" zoomScaleNormal="90" workbookViewId="0">
      <selection activeCell="G14" sqref="G14"/>
    </sheetView>
  </sheetViews>
  <sheetFormatPr defaultRowHeight="32.25" customHeight="1" x14ac:dyDescent="0.25"/>
  <cols>
    <col min="1" max="1" width="5.7109375" customWidth="1"/>
    <col min="2" max="2" width="32.5703125" customWidth="1"/>
    <col min="3" max="3" width="14.28515625" customWidth="1"/>
    <col min="4" max="4" width="13.85546875" customWidth="1"/>
    <col min="5" max="5" width="15.7109375" customWidth="1"/>
    <col min="7" max="7" width="11.85546875" customWidth="1"/>
    <col min="8" max="8" width="25.7109375" customWidth="1"/>
    <col min="9" max="9" width="15.7109375" customWidth="1"/>
    <col min="10" max="10" width="11.140625" customWidth="1"/>
    <col min="11" max="11" width="15.7109375" customWidth="1"/>
  </cols>
  <sheetData>
    <row r="1" spans="1:13" ht="32.25" customHeight="1" x14ac:dyDescent="0.25">
      <c r="C1" s="11" t="s">
        <v>35</v>
      </c>
    </row>
    <row r="2" spans="1:13" ht="76.5" customHeight="1" x14ac:dyDescent="0.7">
      <c r="C2" s="21" t="s">
        <v>14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E3" s="5"/>
      <c r="F3" t="s">
        <v>33</v>
      </c>
    </row>
    <row r="4" spans="1:13" ht="15" customHeight="1" x14ac:dyDescent="0.25">
      <c r="E4" s="17"/>
      <c r="F4" t="s">
        <v>34</v>
      </c>
    </row>
    <row r="5" spans="1:13" ht="23.1" customHeight="1" x14ac:dyDescent="0.4">
      <c r="A5" s="25" t="s">
        <v>22</v>
      </c>
      <c r="B5" s="25"/>
      <c r="C5" s="25"/>
      <c r="F5" s="24" t="s">
        <v>42</v>
      </c>
      <c r="G5" s="24"/>
      <c r="H5" s="24"/>
    </row>
    <row r="6" spans="1:13" ht="23.1" customHeight="1" x14ac:dyDescent="0.35">
      <c r="A6" s="33" t="s">
        <v>15</v>
      </c>
      <c r="B6" s="33"/>
      <c r="C6" s="8">
        <v>30</v>
      </c>
      <c r="D6" s="10"/>
      <c r="E6" s="27" t="s">
        <v>17</v>
      </c>
      <c r="F6" s="27"/>
      <c r="G6" s="27"/>
      <c r="H6" s="26">
        <v>0.90000000000000102</v>
      </c>
      <c r="I6" s="26"/>
    </row>
    <row r="7" spans="1:13" ht="23.1" customHeight="1" x14ac:dyDescent="0.35">
      <c r="A7" s="36" t="s">
        <v>16</v>
      </c>
      <c r="B7" s="36"/>
      <c r="C7" s="44">
        <f>SUM(K22:K36)</f>
        <v>8.967666666666668</v>
      </c>
      <c r="D7" s="10"/>
      <c r="E7" s="27" t="s">
        <v>20</v>
      </c>
      <c r="F7" s="27"/>
      <c r="G7" s="27"/>
      <c r="H7" s="28">
        <f>H8*C6</f>
        <v>17.441951282051296</v>
      </c>
      <c r="I7" s="28"/>
    </row>
    <row r="8" spans="1:13" ht="23.1" customHeight="1" x14ac:dyDescent="0.35">
      <c r="A8" s="36" t="s">
        <v>32</v>
      </c>
      <c r="B8" s="36"/>
      <c r="C8" s="22">
        <f>SUM(E14:E16)</f>
        <v>0.21230769230769231</v>
      </c>
      <c r="E8" s="27" t="s">
        <v>19</v>
      </c>
      <c r="F8" s="27"/>
      <c r="G8" s="27"/>
      <c r="H8" s="29">
        <f>C9+(C9*H6)</f>
        <v>0.58139837606837652</v>
      </c>
      <c r="I8" s="29"/>
    </row>
    <row r="9" spans="1:13" ht="23.1" customHeight="1" x14ac:dyDescent="0.35">
      <c r="A9" s="36" t="s">
        <v>23</v>
      </c>
      <c r="B9" s="36"/>
      <c r="C9" s="23">
        <f>(C7+C8)/C6</f>
        <v>0.30599914529914535</v>
      </c>
      <c r="E9" s="27" t="s">
        <v>21</v>
      </c>
      <c r="F9" s="27"/>
      <c r="G9" s="27"/>
      <c r="H9" s="30">
        <f>H7-C7</f>
        <v>8.4742846153846276</v>
      </c>
      <c r="I9" s="30"/>
    </row>
    <row r="10" spans="1:13" ht="23.1" customHeight="1" x14ac:dyDescent="0.25"/>
    <row r="11" spans="1:13" ht="23.1" customHeight="1" x14ac:dyDescent="0.35">
      <c r="A11" s="31" t="s">
        <v>24</v>
      </c>
      <c r="B11" s="31"/>
      <c r="C11" s="31"/>
      <c r="D11" s="9" t="s">
        <v>31</v>
      </c>
    </row>
    <row r="12" spans="1:13" ht="23.1" customHeight="1" x14ac:dyDescent="0.35">
      <c r="A12" s="33" t="s">
        <v>25</v>
      </c>
      <c r="B12" s="33"/>
      <c r="C12" s="32">
        <v>69</v>
      </c>
      <c r="D12" s="9" t="s">
        <v>30</v>
      </c>
    </row>
    <row r="13" spans="1:13" ht="23.1" customHeight="1" x14ac:dyDescent="0.25">
      <c r="D13" t="s">
        <v>29</v>
      </c>
    </row>
    <row r="14" spans="1:13" ht="23.1" customHeight="1" x14ac:dyDescent="0.3">
      <c r="A14" s="34" t="s">
        <v>26</v>
      </c>
      <c r="B14" s="34"/>
      <c r="C14" s="35">
        <f>(0.2*$C$12)/13</f>
        <v>1.0615384615384615</v>
      </c>
      <c r="D14" s="12">
        <v>12</v>
      </c>
      <c r="E14" s="41">
        <f>IF(D14="","",((C14/60)*D14))</f>
        <v>0.21230769230769231</v>
      </c>
    </row>
    <row r="15" spans="1:13" ht="23.1" customHeight="1" x14ac:dyDescent="0.3">
      <c r="A15" s="34" t="s">
        <v>27</v>
      </c>
      <c r="B15" s="34"/>
      <c r="C15" s="35">
        <f>(0.225*$C$12)/13</f>
        <v>1.1942307692307692</v>
      </c>
      <c r="D15" s="12">
        <v>0</v>
      </c>
      <c r="E15" s="41">
        <f>IF(D15="","",((C15/60)*D15))</f>
        <v>0</v>
      </c>
    </row>
    <row r="16" spans="1:13" ht="23.1" customHeight="1" x14ac:dyDescent="0.3">
      <c r="A16" s="34" t="s">
        <v>28</v>
      </c>
      <c r="B16" s="34"/>
      <c r="C16" s="35">
        <f>(0.25*$C$12)/13</f>
        <v>1.3269230769230769</v>
      </c>
      <c r="D16" s="12">
        <v>0</v>
      </c>
      <c r="E16" s="41">
        <f>IF(D16="","",((C16/60)*D16))</f>
        <v>0</v>
      </c>
    </row>
    <row r="17" spans="1:11" ht="17.25" customHeight="1" x14ac:dyDescent="0.35">
      <c r="A17" s="15"/>
      <c r="B17" s="15"/>
      <c r="C17" s="16"/>
      <c r="D17" s="42" t="s">
        <v>43</v>
      </c>
      <c r="E17" s="43">
        <f>SUM(E14:E16)</f>
        <v>0.21230769230769231</v>
      </c>
    </row>
    <row r="19" spans="1:11" ht="32.25" customHeight="1" x14ac:dyDescent="0.5">
      <c r="A19" s="37" t="s">
        <v>6</v>
      </c>
      <c r="B19" s="38"/>
      <c r="C19" s="38"/>
      <c r="D19" s="38"/>
      <c r="E19" s="39"/>
      <c r="F19" s="40"/>
      <c r="G19" s="37" t="s">
        <v>11</v>
      </c>
      <c r="H19" s="38"/>
      <c r="I19" s="38"/>
      <c r="J19" s="38"/>
      <c r="K19" s="39"/>
    </row>
    <row r="20" spans="1:11" ht="71.25" customHeight="1" x14ac:dyDescent="0.25">
      <c r="A20" s="18" t="s">
        <v>10</v>
      </c>
      <c r="B20" s="19"/>
      <c r="C20" s="19"/>
      <c r="D20" s="19"/>
      <c r="E20" s="20"/>
      <c r="G20" s="18" t="s">
        <v>13</v>
      </c>
      <c r="H20" s="19"/>
      <c r="I20" s="19"/>
      <c r="J20" s="19"/>
      <c r="K20" s="20"/>
    </row>
    <row r="21" spans="1:11" ht="32.25" customHeight="1" x14ac:dyDescent="0.25">
      <c r="A21" s="2" t="s">
        <v>8</v>
      </c>
      <c r="B21" s="2" t="s">
        <v>0</v>
      </c>
      <c r="C21" s="2" t="s">
        <v>12</v>
      </c>
      <c r="D21" s="2" t="s">
        <v>9</v>
      </c>
      <c r="E21" s="2" t="s">
        <v>7</v>
      </c>
      <c r="G21" s="2" t="s">
        <v>8</v>
      </c>
      <c r="H21" s="2" t="s">
        <v>0</v>
      </c>
      <c r="I21" s="2" t="s">
        <v>1</v>
      </c>
      <c r="J21" s="2" t="s">
        <v>9</v>
      </c>
      <c r="K21" s="2" t="s">
        <v>2</v>
      </c>
    </row>
    <row r="22" spans="1:11" ht="20.100000000000001" customHeight="1" x14ac:dyDescent="0.25">
      <c r="A22" s="3">
        <v>1</v>
      </c>
      <c r="B22" s="12" t="s">
        <v>36</v>
      </c>
      <c r="C22" s="12">
        <v>395</v>
      </c>
      <c r="D22" s="13" t="s">
        <v>3</v>
      </c>
      <c r="E22" s="14">
        <v>3.69</v>
      </c>
      <c r="G22" s="3">
        <v>1</v>
      </c>
      <c r="H22" s="13" t="s">
        <v>36</v>
      </c>
      <c r="I22" s="12">
        <v>395</v>
      </c>
      <c r="J22" s="3" t="str">
        <f t="shared" ref="J22:J36" si="0">IF(H22="","",VLOOKUP(H22,$B$22:$E$36,3,FALSE))</f>
        <v>Gramas</v>
      </c>
      <c r="K22" s="4">
        <f t="shared" ref="K22:K36" si="1">IF(H22="","",I22*VLOOKUP(H22,$B$22:$E$36,4,FALSE)/VLOOKUP(H22,$B$22:$E$36,2,FALSE))</f>
        <v>3.69</v>
      </c>
    </row>
    <row r="23" spans="1:11" ht="20.100000000000001" customHeight="1" x14ac:dyDescent="0.25">
      <c r="A23" s="3">
        <v>2</v>
      </c>
      <c r="B23" s="12" t="s">
        <v>37</v>
      </c>
      <c r="C23" s="12">
        <v>500</v>
      </c>
      <c r="D23" s="13" t="s">
        <v>3</v>
      </c>
      <c r="E23" s="14">
        <v>12.95</v>
      </c>
      <c r="G23" s="3">
        <v>2</v>
      </c>
      <c r="H23" s="13" t="s">
        <v>37</v>
      </c>
      <c r="I23" s="12">
        <v>40</v>
      </c>
      <c r="J23" s="3" t="str">
        <f t="shared" si="0"/>
        <v>Gramas</v>
      </c>
      <c r="K23" s="4">
        <f t="shared" si="1"/>
        <v>1.036</v>
      </c>
    </row>
    <row r="24" spans="1:11" ht="20.100000000000001" customHeight="1" x14ac:dyDescent="0.25">
      <c r="A24" s="3">
        <v>3</v>
      </c>
      <c r="B24" s="12" t="s">
        <v>38</v>
      </c>
      <c r="C24" s="12">
        <v>300</v>
      </c>
      <c r="D24" s="13" t="s">
        <v>3</v>
      </c>
      <c r="E24" s="14">
        <v>8.23</v>
      </c>
      <c r="G24" s="3">
        <v>3</v>
      </c>
      <c r="H24" s="13" t="s">
        <v>38</v>
      </c>
      <c r="I24" s="12">
        <v>50</v>
      </c>
      <c r="J24" s="3" t="str">
        <f t="shared" si="0"/>
        <v>Gramas</v>
      </c>
      <c r="K24" s="4">
        <f t="shared" si="1"/>
        <v>1.3716666666666666</v>
      </c>
    </row>
    <row r="25" spans="1:11" ht="20.100000000000001" customHeight="1" x14ac:dyDescent="0.25">
      <c r="A25" s="3">
        <v>4</v>
      </c>
      <c r="B25" s="12" t="s">
        <v>39</v>
      </c>
      <c r="C25" s="12">
        <v>150</v>
      </c>
      <c r="D25" s="13" t="s">
        <v>3</v>
      </c>
      <c r="E25" s="14">
        <v>2.2000000000000002</v>
      </c>
      <c r="G25" s="3">
        <v>4</v>
      </c>
      <c r="H25" s="13" t="s">
        <v>39</v>
      </c>
      <c r="I25" s="12">
        <v>150</v>
      </c>
      <c r="J25" s="3" t="str">
        <f t="shared" si="0"/>
        <v>Gramas</v>
      </c>
      <c r="K25" s="4">
        <f t="shared" si="1"/>
        <v>2.2000000000000002</v>
      </c>
    </row>
    <row r="26" spans="1:11" ht="20.100000000000001" customHeight="1" x14ac:dyDescent="0.25">
      <c r="A26" s="3">
        <v>5</v>
      </c>
      <c r="B26" s="12" t="s">
        <v>40</v>
      </c>
      <c r="C26" s="12">
        <v>30</v>
      </c>
      <c r="D26" s="13" t="s">
        <v>4</v>
      </c>
      <c r="E26" s="14">
        <v>2.2000000000000002</v>
      </c>
      <c r="G26" s="3">
        <v>5</v>
      </c>
      <c r="H26" s="13" t="s">
        <v>40</v>
      </c>
      <c r="I26" s="12">
        <v>3</v>
      </c>
      <c r="J26" s="3" t="str">
        <f t="shared" si="0"/>
        <v>Mililitros</v>
      </c>
      <c r="K26" s="4">
        <f t="shared" si="1"/>
        <v>0.22000000000000003</v>
      </c>
    </row>
    <row r="27" spans="1:11" ht="20.100000000000001" customHeight="1" x14ac:dyDescent="0.25">
      <c r="A27" s="3">
        <v>6</v>
      </c>
      <c r="B27" s="12" t="s">
        <v>41</v>
      </c>
      <c r="C27" s="12">
        <v>100</v>
      </c>
      <c r="D27" s="13" t="s">
        <v>5</v>
      </c>
      <c r="E27" s="14">
        <v>1.5</v>
      </c>
      <c r="G27" s="3">
        <v>6</v>
      </c>
      <c r="H27" s="13" t="s">
        <v>41</v>
      </c>
      <c r="I27" s="12">
        <v>30</v>
      </c>
      <c r="J27" s="3" t="str">
        <f t="shared" si="0"/>
        <v>Unidades</v>
      </c>
      <c r="K27" s="4">
        <f t="shared" si="1"/>
        <v>0.45</v>
      </c>
    </row>
    <row r="28" spans="1:11" ht="20.100000000000001" customHeight="1" x14ac:dyDescent="0.25">
      <c r="A28" s="3">
        <v>7</v>
      </c>
      <c r="B28" s="12"/>
      <c r="C28" s="12"/>
      <c r="D28" s="13"/>
      <c r="E28" s="14"/>
      <c r="G28" s="3">
        <v>7</v>
      </c>
      <c r="H28" s="13"/>
      <c r="I28" s="12"/>
      <c r="J28" s="3" t="str">
        <f t="shared" si="0"/>
        <v/>
      </c>
      <c r="K28" s="4" t="str">
        <f t="shared" si="1"/>
        <v/>
      </c>
    </row>
    <row r="29" spans="1:11" ht="20.100000000000001" customHeight="1" x14ac:dyDescent="0.25">
      <c r="A29" s="3">
        <v>8</v>
      </c>
      <c r="B29" s="12"/>
      <c r="C29" s="12"/>
      <c r="D29" s="13"/>
      <c r="E29" s="14"/>
      <c r="G29" s="3">
        <v>8</v>
      </c>
      <c r="H29" s="13"/>
      <c r="I29" s="12"/>
      <c r="J29" s="3" t="str">
        <f t="shared" si="0"/>
        <v/>
      </c>
      <c r="K29" s="4" t="str">
        <f t="shared" si="1"/>
        <v/>
      </c>
    </row>
    <row r="30" spans="1:11" ht="20.100000000000001" customHeight="1" x14ac:dyDescent="0.25">
      <c r="A30" s="3">
        <v>9</v>
      </c>
      <c r="B30" s="12"/>
      <c r="C30" s="12"/>
      <c r="D30" s="13"/>
      <c r="E30" s="14"/>
      <c r="G30" s="3">
        <v>9</v>
      </c>
      <c r="H30" s="13"/>
      <c r="I30" s="12"/>
      <c r="J30" s="3" t="str">
        <f t="shared" si="0"/>
        <v/>
      </c>
      <c r="K30" s="4" t="str">
        <f t="shared" si="1"/>
        <v/>
      </c>
    </row>
    <row r="31" spans="1:11" ht="20.100000000000001" customHeight="1" x14ac:dyDescent="0.25">
      <c r="A31" s="3">
        <v>10</v>
      </c>
      <c r="B31" s="12"/>
      <c r="C31" s="12"/>
      <c r="D31" s="13"/>
      <c r="E31" s="14"/>
      <c r="G31" s="3">
        <v>10</v>
      </c>
      <c r="H31" s="13"/>
      <c r="I31" s="12"/>
      <c r="J31" s="3" t="str">
        <f t="shared" si="0"/>
        <v/>
      </c>
      <c r="K31" s="4" t="str">
        <f t="shared" si="1"/>
        <v/>
      </c>
    </row>
    <row r="32" spans="1:11" ht="20.100000000000001" customHeight="1" x14ac:dyDescent="0.25">
      <c r="A32" s="3">
        <v>11</v>
      </c>
      <c r="B32" s="12"/>
      <c r="C32" s="12"/>
      <c r="D32" s="13"/>
      <c r="E32" s="14"/>
      <c r="G32" s="3">
        <v>11</v>
      </c>
      <c r="H32" s="13"/>
      <c r="I32" s="12"/>
      <c r="J32" s="3" t="str">
        <f t="shared" si="0"/>
        <v/>
      </c>
      <c r="K32" s="4" t="str">
        <f t="shared" si="1"/>
        <v/>
      </c>
    </row>
    <row r="33" spans="1:11" ht="20.100000000000001" customHeight="1" x14ac:dyDescent="0.25">
      <c r="A33" s="3">
        <v>12</v>
      </c>
      <c r="B33" s="12"/>
      <c r="C33" s="12"/>
      <c r="D33" s="13"/>
      <c r="E33" s="14"/>
      <c r="G33" s="3">
        <v>12</v>
      </c>
      <c r="H33" s="13"/>
      <c r="I33" s="12"/>
      <c r="J33" s="3" t="str">
        <f t="shared" si="0"/>
        <v/>
      </c>
      <c r="K33" s="4" t="str">
        <f t="shared" si="1"/>
        <v/>
      </c>
    </row>
    <row r="34" spans="1:11" ht="20.100000000000001" customHeight="1" x14ac:dyDescent="0.25">
      <c r="A34" s="3">
        <v>13</v>
      </c>
      <c r="B34" s="12"/>
      <c r="C34" s="12"/>
      <c r="D34" s="13"/>
      <c r="E34" s="14"/>
      <c r="G34" s="3">
        <v>13</v>
      </c>
      <c r="H34" s="13"/>
      <c r="I34" s="12"/>
      <c r="J34" s="3" t="str">
        <f t="shared" si="0"/>
        <v/>
      </c>
      <c r="K34" s="4" t="str">
        <f t="shared" si="1"/>
        <v/>
      </c>
    </row>
    <row r="35" spans="1:11" ht="20.100000000000001" customHeight="1" x14ac:dyDescent="0.25">
      <c r="A35" s="3">
        <v>14</v>
      </c>
      <c r="B35" s="12"/>
      <c r="C35" s="12"/>
      <c r="D35" s="13"/>
      <c r="E35" s="14"/>
      <c r="G35" s="3">
        <v>14</v>
      </c>
      <c r="H35" s="13"/>
      <c r="I35" s="12"/>
      <c r="J35" s="3" t="str">
        <f t="shared" si="0"/>
        <v/>
      </c>
      <c r="K35" s="4" t="str">
        <f t="shared" si="1"/>
        <v/>
      </c>
    </row>
    <row r="36" spans="1:11" ht="20.100000000000001" customHeight="1" x14ac:dyDescent="0.25">
      <c r="A36" s="3">
        <v>15</v>
      </c>
      <c r="B36" s="12"/>
      <c r="C36" s="12"/>
      <c r="D36" s="13"/>
      <c r="E36" s="14"/>
      <c r="G36" s="3">
        <v>15</v>
      </c>
      <c r="H36" s="13"/>
      <c r="I36" s="12"/>
      <c r="J36" s="3" t="str">
        <f t="shared" si="0"/>
        <v/>
      </c>
      <c r="K36" s="4" t="str">
        <f t="shared" si="1"/>
        <v/>
      </c>
    </row>
    <row r="37" spans="1:11" ht="32.25" customHeight="1" x14ac:dyDescent="0.25">
      <c r="A37" s="1"/>
      <c r="B37" s="1"/>
      <c r="C37" s="1"/>
      <c r="D37" s="1"/>
      <c r="E37" s="1"/>
    </row>
    <row r="38" spans="1:11" ht="32.25" customHeight="1" x14ac:dyDescent="0.25">
      <c r="A38" s="1"/>
      <c r="B38" s="1"/>
      <c r="C38" s="1"/>
      <c r="D38" s="1"/>
      <c r="E38" s="1"/>
    </row>
  </sheetData>
  <sheetProtection algorithmName="SHA-512" hashValue="SVnmY/wa9lHZvTHL4OR4cA0wC37xxJCrdk+bynKuWoolHPDyUKChb5cI7oWBATlC8hbQoq568s7Diq3dukPskw==" saltValue="bNLZ8qiGVJ/5DiaMfGL9EA==" spinCount="100000" sheet="1" objects="1" scenarios="1"/>
  <protectedRanges>
    <protectedRange sqref="H6 D14:D16 C12 B22:E36 H22:K36 C6" name="Intervalo1"/>
  </protectedRanges>
  <mergeCells count="24">
    <mergeCell ref="A7:B7"/>
    <mergeCell ref="F5:H5"/>
    <mergeCell ref="H6:I6"/>
    <mergeCell ref="H7:I7"/>
    <mergeCell ref="H8:I8"/>
    <mergeCell ref="H9:I9"/>
    <mergeCell ref="E6:G6"/>
    <mergeCell ref="E7:G7"/>
    <mergeCell ref="E8:G8"/>
    <mergeCell ref="E9:G9"/>
    <mergeCell ref="A16:B16"/>
    <mergeCell ref="A12:B12"/>
    <mergeCell ref="A11:C11"/>
    <mergeCell ref="A19:E19"/>
    <mergeCell ref="A20:E20"/>
    <mergeCell ref="G19:K19"/>
    <mergeCell ref="G20:K20"/>
    <mergeCell ref="C2:M2"/>
    <mergeCell ref="A6:B6"/>
    <mergeCell ref="A9:B9"/>
    <mergeCell ref="A5:C5"/>
    <mergeCell ref="A8:B8"/>
    <mergeCell ref="A14:B14"/>
    <mergeCell ref="A15:B15"/>
  </mergeCells>
  <dataValidations count="1">
    <dataValidation type="list" allowBlank="1" showInputMessage="1" showErrorMessage="1" sqref="H22:H36" xr:uid="{ABB5C8EB-23FC-4608-A7C4-3D5FA79A1B5D}">
      <formula1>$B$22:$B$36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64225-770A-4C2E-9D5C-A24389577918}">
          <x14:formula1>
            <xm:f>'Dados de Entrada'!$A$2:$A$4</xm:f>
          </x14:formula1>
          <xm:sqref>D22:D36</xm:sqref>
        </x14:dataValidation>
        <x14:dataValidation type="list" allowBlank="1" showInputMessage="1" showErrorMessage="1" xr:uid="{6A4E9768-483C-400E-9293-2EABBB1F5645}">
          <x14:formula1>
            <xm:f>'Dados de Entrada'!$C$2:$C$52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1A70-2F04-4EF4-B847-7544FD8CBB09}">
  <dimension ref="A1:C95"/>
  <sheetViews>
    <sheetView workbookViewId="0">
      <selection activeCell="A5" sqref="A5"/>
    </sheetView>
  </sheetViews>
  <sheetFormatPr defaultRowHeight="15" x14ac:dyDescent="0.25"/>
  <cols>
    <col min="3" max="3" width="13.28515625" bestFit="1" customWidth="1"/>
  </cols>
  <sheetData>
    <row r="1" spans="1:3" x14ac:dyDescent="0.25">
      <c r="A1" t="s">
        <v>5</v>
      </c>
      <c r="C1" t="s">
        <v>18</v>
      </c>
    </row>
    <row r="2" spans="1:3" x14ac:dyDescent="0.25">
      <c r="A2" t="s">
        <v>3</v>
      </c>
      <c r="C2" s="6">
        <v>0.25</v>
      </c>
    </row>
    <row r="3" spans="1:3" x14ac:dyDescent="0.25">
      <c r="A3" t="s">
        <v>4</v>
      </c>
      <c r="C3" s="6">
        <v>0.27500000000000002</v>
      </c>
    </row>
    <row r="4" spans="1:3" x14ac:dyDescent="0.25">
      <c r="A4" t="s">
        <v>5</v>
      </c>
      <c r="C4" s="6">
        <v>0.3</v>
      </c>
    </row>
    <row r="5" spans="1:3" x14ac:dyDescent="0.25">
      <c r="C5" s="6">
        <v>0.32500000000000001</v>
      </c>
    </row>
    <row r="6" spans="1:3" x14ac:dyDescent="0.25">
      <c r="C6" s="6">
        <v>0.35</v>
      </c>
    </row>
    <row r="7" spans="1:3" x14ac:dyDescent="0.25">
      <c r="C7" s="6">
        <v>0.375</v>
      </c>
    </row>
    <row r="8" spans="1:3" x14ac:dyDescent="0.25">
      <c r="C8" s="6">
        <v>0.4</v>
      </c>
    </row>
    <row r="9" spans="1:3" x14ac:dyDescent="0.25">
      <c r="C9" s="6">
        <v>0.42499999999999999</v>
      </c>
    </row>
    <row r="10" spans="1:3" x14ac:dyDescent="0.25">
      <c r="C10" s="6">
        <v>0.45</v>
      </c>
    </row>
    <row r="11" spans="1:3" x14ac:dyDescent="0.25">
      <c r="C11" s="6">
        <v>0.47499999999999998</v>
      </c>
    </row>
    <row r="12" spans="1:3" x14ac:dyDescent="0.25">
      <c r="C12" s="6">
        <v>0.5</v>
      </c>
    </row>
    <row r="13" spans="1:3" x14ac:dyDescent="0.25">
      <c r="C13" s="6">
        <v>0.52500000000000002</v>
      </c>
    </row>
    <row r="14" spans="1:3" x14ac:dyDescent="0.25">
      <c r="C14" s="6">
        <v>0.55000000000000004</v>
      </c>
    </row>
    <row r="15" spans="1:3" x14ac:dyDescent="0.25">
      <c r="C15" s="6">
        <v>0.57499999999999996</v>
      </c>
    </row>
    <row r="16" spans="1:3" x14ac:dyDescent="0.25">
      <c r="C16" s="6">
        <v>0.6</v>
      </c>
    </row>
    <row r="17" spans="3:3" x14ac:dyDescent="0.25">
      <c r="C17" s="6">
        <v>0.625</v>
      </c>
    </row>
    <row r="18" spans="3:3" x14ac:dyDescent="0.25">
      <c r="C18" s="6">
        <v>0.65</v>
      </c>
    </row>
    <row r="19" spans="3:3" x14ac:dyDescent="0.25">
      <c r="C19" s="6">
        <v>0.67500000000000004</v>
      </c>
    </row>
    <row r="20" spans="3:3" x14ac:dyDescent="0.25">
      <c r="C20" s="6">
        <v>0.7</v>
      </c>
    </row>
    <row r="21" spans="3:3" x14ac:dyDescent="0.25">
      <c r="C21" s="6">
        <v>0.72499999999999998</v>
      </c>
    </row>
    <row r="22" spans="3:3" x14ac:dyDescent="0.25">
      <c r="C22" s="6">
        <v>0.75</v>
      </c>
    </row>
    <row r="23" spans="3:3" x14ac:dyDescent="0.25">
      <c r="C23" s="6">
        <v>0.77500000000000002</v>
      </c>
    </row>
    <row r="24" spans="3:3" x14ac:dyDescent="0.25">
      <c r="C24" s="6">
        <v>0.8</v>
      </c>
    </row>
    <row r="25" spans="3:3" x14ac:dyDescent="0.25">
      <c r="C25" s="6">
        <v>0.82500000000000095</v>
      </c>
    </row>
    <row r="26" spans="3:3" x14ac:dyDescent="0.25">
      <c r="C26" s="6">
        <v>0.85000000000000098</v>
      </c>
    </row>
    <row r="27" spans="3:3" x14ac:dyDescent="0.25">
      <c r="C27" s="6">
        <v>0.875000000000001</v>
      </c>
    </row>
    <row r="28" spans="3:3" x14ac:dyDescent="0.25">
      <c r="C28" s="6">
        <v>0.90000000000000102</v>
      </c>
    </row>
    <row r="29" spans="3:3" x14ac:dyDescent="0.25">
      <c r="C29" s="6">
        <v>0.92500000000000104</v>
      </c>
    </row>
    <row r="30" spans="3:3" x14ac:dyDescent="0.25">
      <c r="C30" s="6">
        <v>0.95000000000000095</v>
      </c>
    </row>
    <row r="31" spans="3:3" x14ac:dyDescent="0.25">
      <c r="C31" s="6">
        <v>0.97500000000000098</v>
      </c>
    </row>
    <row r="32" spans="3:3" x14ac:dyDescent="0.25">
      <c r="C32" s="6">
        <v>1</v>
      </c>
    </row>
    <row r="33" spans="3:3" x14ac:dyDescent="0.25">
      <c r="C33" s="6">
        <v>1.0249999999999999</v>
      </c>
    </row>
    <row r="34" spans="3:3" x14ac:dyDescent="0.25">
      <c r="C34" s="6">
        <v>1.05</v>
      </c>
    </row>
    <row r="35" spans="3:3" x14ac:dyDescent="0.25">
      <c r="C35" s="6">
        <v>1.075</v>
      </c>
    </row>
    <row r="36" spans="3:3" x14ac:dyDescent="0.25">
      <c r="C36" s="6">
        <v>1.1000000000000001</v>
      </c>
    </row>
    <row r="37" spans="3:3" x14ac:dyDescent="0.25">
      <c r="C37" s="6">
        <v>1.125</v>
      </c>
    </row>
    <row r="38" spans="3:3" x14ac:dyDescent="0.25">
      <c r="C38" s="6">
        <v>1.1499999999999999</v>
      </c>
    </row>
    <row r="39" spans="3:3" x14ac:dyDescent="0.25">
      <c r="C39" s="6">
        <v>1.175</v>
      </c>
    </row>
    <row r="40" spans="3:3" x14ac:dyDescent="0.25">
      <c r="C40" s="6">
        <v>1.2</v>
      </c>
    </row>
    <row r="41" spans="3:3" x14ac:dyDescent="0.25">
      <c r="C41" s="6">
        <v>1.2250000000000001</v>
      </c>
    </row>
    <row r="42" spans="3:3" x14ac:dyDescent="0.25">
      <c r="C42" s="6">
        <v>1.25</v>
      </c>
    </row>
    <row r="43" spans="3:3" x14ac:dyDescent="0.25">
      <c r="C43" s="6">
        <v>1.2749999999999999</v>
      </c>
    </row>
    <row r="44" spans="3:3" x14ac:dyDescent="0.25">
      <c r="C44" s="6">
        <v>1.3</v>
      </c>
    </row>
    <row r="45" spans="3:3" x14ac:dyDescent="0.25">
      <c r="C45" s="6">
        <v>1.325</v>
      </c>
    </row>
    <row r="46" spans="3:3" x14ac:dyDescent="0.25">
      <c r="C46" s="6">
        <v>1.35</v>
      </c>
    </row>
    <row r="47" spans="3:3" x14ac:dyDescent="0.25">
      <c r="C47" s="6">
        <v>1.375</v>
      </c>
    </row>
    <row r="48" spans="3:3" x14ac:dyDescent="0.25">
      <c r="C48" s="6">
        <v>1.4</v>
      </c>
    </row>
    <row r="49" spans="3:3" x14ac:dyDescent="0.25">
      <c r="C49" s="6">
        <v>1.425</v>
      </c>
    </row>
    <row r="50" spans="3:3" x14ac:dyDescent="0.25">
      <c r="C50" s="6">
        <v>1.45</v>
      </c>
    </row>
    <row r="51" spans="3:3" x14ac:dyDescent="0.25">
      <c r="C51" s="6">
        <v>1.4750000000000001</v>
      </c>
    </row>
    <row r="52" spans="3:3" x14ac:dyDescent="0.25">
      <c r="C52" s="6">
        <v>1.5</v>
      </c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Cadastro de Produtos</vt:lpstr>
      <vt:lpstr>Dados de Entrada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Rodrigo;Rafael</dc:creator>
  <cp:lastModifiedBy>Rafael</cp:lastModifiedBy>
  <dcterms:created xsi:type="dcterms:W3CDTF">2020-02-04T13:37:18Z</dcterms:created>
  <dcterms:modified xsi:type="dcterms:W3CDTF">2020-02-21T18:54:04Z</dcterms:modified>
</cp:coreProperties>
</file>